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5306"/>
  <workbookPr showInkAnnotation="0" autoCompressPictures="0"/>
  <bookViews>
    <workbookView xWindow="-20" yWindow="0" windowWidth="25620" windowHeight="14100" tabRatio="500"/>
  </bookViews>
  <sheets>
    <sheet name="DATOS" sheetId="1" r:id="rId1"/>
    <sheet name="ANÁLISIS" sheetId="3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27" i="1" l="1"/>
  <c r="I27" i="1"/>
  <c r="O27" i="1"/>
  <c r="N27" i="1"/>
  <c r="K27" i="1"/>
  <c r="M27" i="1"/>
  <c r="J27" i="1"/>
  <c r="L27" i="1"/>
  <c r="E27" i="1"/>
  <c r="H26" i="1"/>
  <c r="I26" i="1"/>
  <c r="O26" i="1"/>
  <c r="N26" i="1"/>
  <c r="K26" i="1"/>
  <c r="M26" i="1"/>
  <c r="J26" i="1"/>
  <c r="L26" i="1"/>
  <c r="E26" i="1"/>
  <c r="H25" i="1"/>
  <c r="I25" i="1"/>
  <c r="O25" i="1"/>
  <c r="N25" i="1"/>
  <c r="K25" i="1"/>
  <c r="M25" i="1"/>
  <c r="J25" i="1"/>
  <c r="L25" i="1"/>
  <c r="E25" i="1"/>
  <c r="H24" i="1"/>
  <c r="I24" i="1"/>
  <c r="O24" i="1"/>
  <c r="N24" i="1"/>
  <c r="K24" i="1"/>
  <c r="M24" i="1"/>
  <c r="J24" i="1"/>
  <c r="L24" i="1"/>
  <c r="E24" i="1"/>
  <c r="H23" i="1"/>
  <c r="I23" i="1"/>
  <c r="O23" i="1"/>
  <c r="N23" i="1"/>
  <c r="K23" i="1"/>
  <c r="M23" i="1"/>
  <c r="J23" i="1"/>
  <c r="L23" i="1"/>
  <c r="E23" i="1"/>
  <c r="H22" i="1"/>
  <c r="I22" i="1"/>
  <c r="O22" i="1"/>
  <c r="N22" i="1"/>
  <c r="K22" i="1"/>
  <c r="M22" i="1"/>
  <c r="J22" i="1"/>
  <c r="L22" i="1"/>
  <c r="E22" i="1"/>
  <c r="H21" i="1"/>
  <c r="I21" i="1"/>
  <c r="O21" i="1"/>
  <c r="N21" i="1"/>
  <c r="K21" i="1"/>
  <c r="M21" i="1"/>
  <c r="J21" i="1"/>
  <c r="L21" i="1"/>
  <c r="E21" i="1"/>
  <c r="H20" i="1"/>
  <c r="I20" i="1"/>
  <c r="O20" i="1"/>
  <c r="N20" i="1"/>
  <c r="K20" i="1"/>
  <c r="M20" i="1"/>
  <c r="J20" i="1"/>
  <c r="L20" i="1"/>
  <c r="E20" i="1"/>
  <c r="H19" i="1"/>
  <c r="I19" i="1"/>
  <c r="O19" i="1"/>
  <c r="N19" i="1"/>
  <c r="K19" i="1"/>
  <c r="M19" i="1"/>
  <c r="J19" i="1"/>
  <c r="L19" i="1"/>
  <c r="E19" i="1"/>
  <c r="H18" i="1"/>
  <c r="I18" i="1"/>
  <c r="O18" i="1"/>
  <c r="N18" i="1"/>
  <c r="K18" i="1"/>
  <c r="M18" i="1"/>
  <c r="J18" i="1"/>
  <c r="L18" i="1"/>
  <c r="E18" i="1"/>
  <c r="H17" i="1"/>
  <c r="I17" i="1"/>
  <c r="O17" i="1"/>
  <c r="N17" i="1"/>
  <c r="K17" i="1"/>
  <c r="M17" i="1"/>
  <c r="J17" i="1"/>
  <c r="L17" i="1"/>
  <c r="E17" i="1"/>
  <c r="H16" i="1"/>
  <c r="I16" i="1"/>
  <c r="O16" i="1"/>
  <c r="N16" i="1"/>
  <c r="K16" i="1"/>
  <c r="M16" i="1"/>
  <c r="J16" i="1"/>
  <c r="L16" i="1"/>
  <c r="E16" i="1"/>
  <c r="H15" i="1"/>
  <c r="I15" i="1"/>
  <c r="O15" i="1"/>
  <c r="N15" i="1"/>
  <c r="K15" i="1"/>
  <c r="M15" i="1"/>
  <c r="J15" i="1"/>
  <c r="L15" i="1"/>
  <c r="E15" i="1"/>
  <c r="H14" i="1"/>
  <c r="I14" i="1"/>
  <c r="O14" i="1"/>
  <c r="N14" i="1"/>
  <c r="K14" i="1"/>
  <c r="M14" i="1"/>
  <c r="J14" i="1"/>
  <c r="L14" i="1"/>
  <c r="E14" i="1"/>
  <c r="H13" i="1"/>
  <c r="I13" i="1"/>
  <c r="O13" i="1"/>
  <c r="N13" i="1"/>
  <c r="K13" i="1"/>
  <c r="M13" i="1"/>
  <c r="J13" i="1"/>
  <c r="L13" i="1"/>
  <c r="E13" i="1"/>
  <c r="H12" i="1"/>
  <c r="I12" i="1"/>
  <c r="O12" i="1"/>
  <c r="N12" i="1"/>
  <c r="K12" i="1"/>
  <c r="M12" i="1"/>
  <c r="J12" i="1"/>
  <c r="L12" i="1"/>
  <c r="E12" i="1"/>
  <c r="H11" i="1"/>
  <c r="I11" i="1"/>
  <c r="O11" i="1"/>
  <c r="N11" i="1"/>
  <c r="K11" i="1"/>
  <c r="M11" i="1"/>
  <c r="J11" i="1"/>
  <c r="L11" i="1"/>
  <c r="E11" i="1"/>
  <c r="H10" i="1"/>
  <c r="I10" i="1"/>
  <c r="O10" i="1"/>
  <c r="N10" i="1"/>
  <c r="K10" i="1"/>
  <c r="M10" i="1"/>
  <c r="J10" i="1"/>
  <c r="L10" i="1"/>
  <c r="E10" i="1"/>
  <c r="H9" i="1"/>
  <c r="I9" i="1"/>
  <c r="O9" i="1"/>
  <c r="N9" i="1"/>
  <c r="K9" i="1"/>
  <c r="M9" i="1"/>
  <c r="J9" i="1"/>
  <c r="L9" i="1"/>
  <c r="E9" i="1"/>
  <c r="H8" i="1"/>
  <c r="I8" i="1"/>
  <c r="O8" i="1"/>
  <c r="N8" i="1"/>
  <c r="K8" i="1"/>
  <c r="M8" i="1"/>
  <c r="J8" i="1"/>
  <c r="L8" i="1"/>
  <c r="E8" i="1"/>
  <c r="H7" i="1"/>
  <c r="I7" i="1"/>
  <c r="O7" i="1"/>
  <c r="N7" i="1"/>
  <c r="K7" i="1"/>
  <c r="M7" i="1"/>
  <c r="J7" i="1"/>
  <c r="L7" i="1"/>
  <c r="E7" i="1"/>
  <c r="H6" i="1"/>
  <c r="I6" i="1"/>
  <c r="O6" i="1"/>
  <c r="N6" i="1"/>
  <c r="K6" i="1"/>
  <c r="M6" i="1"/>
  <c r="J6" i="1"/>
  <c r="L6" i="1"/>
  <c r="E6" i="1"/>
  <c r="H5" i="1"/>
  <c r="I5" i="1"/>
  <c r="O5" i="1"/>
  <c r="N5" i="1"/>
  <c r="K5" i="1"/>
  <c r="M5" i="1"/>
  <c r="J5" i="1"/>
  <c r="L5" i="1"/>
  <c r="E5" i="1"/>
  <c r="H4" i="1"/>
  <c r="I4" i="1"/>
  <c r="O4" i="1"/>
  <c r="N4" i="1"/>
  <c r="K4" i="1"/>
  <c r="M4" i="1"/>
  <c r="J4" i="1"/>
  <c r="L4" i="1"/>
  <c r="E4" i="1"/>
  <c r="H3" i="1"/>
  <c r="I3" i="1"/>
  <c r="O3" i="1"/>
  <c r="N3" i="1"/>
  <c r="K3" i="1"/>
  <c r="M3" i="1"/>
  <c r="J3" i="1"/>
  <c r="L3" i="1"/>
  <c r="E3" i="1"/>
</calcChain>
</file>

<file path=xl/sharedStrings.xml><?xml version="1.0" encoding="utf-8"?>
<sst xmlns="http://schemas.openxmlformats.org/spreadsheetml/2006/main" count="234" uniqueCount="77">
  <si>
    <t>JUGADOR</t>
  </si>
  <si>
    <t>EQUIPO</t>
  </si>
  <si>
    <t>BASE 2014</t>
  </si>
  <si>
    <t>SNAPS/S 10</t>
  </si>
  <si>
    <t>$ BASE/SNAP</t>
  </si>
  <si>
    <t>PASES ATT</t>
  </si>
  <si>
    <t>CARRERAS QB</t>
  </si>
  <si>
    <t>SNAPS RIESGO</t>
  </si>
  <si>
    <t>SNAPS NO RIESGO</t>
  </si>
  <si>
    <t>% S DE RIESGO</t>
  </si>
  <si>
    <t xml:space="preserve">% S DE NO RIESGO </t>
  </si>
  <si>
    <t>SUELDO POR RIESGO</t>
  </si>
  <si>
    <t>SUELDO NO RIESGO</t>
  </si>
  <si>
    <t>$ BASE/SNAP DE RIESGO</t>
  </si>
  <si>
    <t>$ BASE/SNAP DE NO RIESGO</t>
  </si>
  <si>
    <t>J. CUTLER</t>
  </si>
  <si>
    <t>CHI</t>
  </si>
  <si>
    <t>P. MANNING</t>
  </si>
  <si>
    <t>DEN</t>
  </si>
  <si>
    <t>E. MANNING</t>
  </si>
  <si>
    <t>NYG</t>
  </si>
  <si>
    <t>P. RIVERS</t>
  </si>
  <si>
    <t>SD</t>
  </si>
  <si>
    <t>M. RYAN</t>
  </si>
  <si>
    <t>ATL</t>
  </si>
  <si>
    <t>B. ROETHLISBERGER</t>
  </si>
  <si>
    <t>PIT</t>
  </si>
  <si>
    <t>D. BREES</t>
  </si>
  <si>
    <t>NO</t>
  </si>
  <si>
    <t>J. FLACCO</t>
  </si>
  <si>
    <t>BAL</t>
  </si>
  <si>
    <t>C. NEWTON</t>
  </si>
  <si>
    <t>CAR</t>
  </si>
  <si>
    <t>A. LUCK</t>
  </si>
  <si>
    <t>IND</t>
  </si>
  <si>
    <t>M. STAFFORD</t>
  </si>
  <si>
    <t>DET</t>
  </si>
  <si>
    <t>T. BRADY</t>
  </si>
  <si>
    <t>NE</t>
  </si>
  <si>
    <t>R. FITZPATRICK</t>
  </si>
  <si>
    <t>HOU</t>
  </si>
  <si>
    <t>A. RODGERS</t>
  </si>
  <si>
    <t>GB</t>
  </si>
  <si>
    <t>A. DALTON</t>
  </si>
  <si>
    <t>CIN</t>
  </si>
  <si>
    <t>B. HOYER</t>
  </si>
  <si>
    <t>CLE</t>
  </si>
  <si>
    <t>A. SMITH</t>
  </si>
  <si>
    <t>KC</t>
  </si>
  <si>
    <t>T. ROMO</t>
  </si>
  <si>
    <t>DAL</t>
  </si>
  <si>
    <t>R. WILSON</t>
  </si>
  <si>
    <t>SEA</t>
  </si>
  <si>
    <t>D. CARR</t>
  </si>
  <si>
    <t>OAK</t>
  </si>
  <si>
    <t>R. TANNEHILL</t>
  </si>
  <si>
    <t>MIA</t>
  </si>
  <si>
    <t>C. KAEPERNICK</t>
  </si>
  <si>
    <t>SF</t>
  </si>
  <si>
    <t>N. FOLES</t>
  </si>
  <si>
    <t>PHI</t>
  </si>
  <si>
    <t>A. DAVIS</t>
  </si>
  <si>
    <t>STL</t>
  </si>
  <si>
    <t>B. BORTLES</t>
  </si>
  <si>
    <t>JAC</t>
  </si>
  <si>
    <t>*DATOS HASTA SEMANA 10 TEMPORADA 2014-2015</t>
  </si>
  <si>
    <t>** JUGADORES CON UN MÍNIMO DE 500 SNAPS</t>
  </si>
  <si>
    <t>*** SE INTERPRETAN COMO SNAPS DE RIESGO LOS PASES Y LAS CARRERAS DEL QB</t>
  </si>
  <si>
    <t>***** SNAP COUNTS FOOTBALLOUTSIDERS.COM</t>
  </si>
  <si>
    <t>****** QB STATS SPORTS.YAHOO.COM</t>
  </si>
  <si>
    <t>TOP 5</t>
  </si>
  <si>
    <t>BOTTOM 5</t>
  </si>
  <si>
    <t>SNAPS DE RIESGO JUGADOS</t>
  </si>
  <si>
    <t>% DEL TOTAL</t>
  </si>
  <si>
    <t>SUELDO POR NO RIESGO</t>
  </si>
  <si>
    <t>$ BASE/SNAP DE  NO RIESGO</t>
  </si>
  <si>
    <t>**** DATOS DE LOS SALARIOS OBTENIDOS DE SPOTRAC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</si>
</sst>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 applyAlignment="1">
      <alignment horizontal="right"/>
    </xf>
    <xf numFmtId="1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164" fontId="0" fillId="0" borderId="0" xfId="0" applyNumberFormat="1"/>
    <xf numFmtId="2" fontId="0" fillId="0" borderId="0" xfId="0" applyNumberFormat="1"/>
    <xf numFmtId="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34"/>
  <sheetViews>
    <sheetView tabSelected="1" topLeftCell="A2" workbookViewId="0">
      <selection activeCell="E33" sqref="E33"/>
    </sheetView>
  </sheetViews>
  <sheetFormatPr baseColWidth="10" defaultRowHeight="15" x14ac:dyDescent="0"/>
  <cols>
    <col min="1" max="1" width="17.6640625" bestFit="1" customWidth="1"/>
    <col min="3" max="3" width="10.83203125" bestFit="1" customWidth="1"/>
    <col min="4" max="4" width="10.6640625" bestFit="1" customWidth="1"/>
    <col min="5" max="5" width="12" bestFit="1" customWidth="1"/>
    <col min="6" max="6" width="9.83203125" bestFit="1" customWidth="1"/>
    <col min="7" max="7" width="12.6640625" bestFit="1" customWidth="1"/>
    <col min="8" max="8" width="13.1640625" bestFit="1" customWidth="1"/>
    <col min="9" max="9" width="16.1640625" bestFit="1" customWidth="1"/>
    <col min="10" max="10" width="13.1640625" bestFit="1" customWidth="1"/>
    <col min="11" max="11" width="16.6640625" bestFit="1" customWidth="1"/>
    <col min="12" max="12" width="18.1640625" bestFit="1" customWidth="1"/>
    <col min="13" max="13" width="17.33203125" bestFit="1" customWidth="1"/>
    <col min="14" max="14" width="21.1640625" bestFit="1" customWidth="1"/>
    <col min="15" max="15" width="24.33203125" bestFit="1" customWidth="1"/>
  </cols>
  <sheetData>
    <row r="2" spans="1:1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</row>
    <row r="3" spans="1:15">
      <c r="A3" t="s">
        <v>15</v>
      </c>
      <c r="B3" t="s">
        <v>16</v>
      </c>
      <c r="C3" s="2">
        <v>17500000</v>
      </c>
      <c r="D3" s="3">
        <v>581</v>
      </c>
      <c r="E3" s="2">
        <f t="shared" ref="E3:E27" si="0">C3/D3</f>
        <v>30120.481927710844</v>
      </c>
      <c r="F3" s="4">
        <v>373</v>
      </c>
      <c r="G3" s="4">
        <v>32</v>
      </c>
      <c r="H3" s="4">
        <f t="shared" ref="H3:H27" si="1">F3+G3</f>
        <v>405</v>
      </c>
      <c r="I3" s="3">
        <f t="shared" ref="I3:I27" si="2">D3-H3</f>
        <v>176</v>
      </c>
      <c r="J3" s="3">
        <f t="shared" ref="J3:J27" si="3">(H3*100)/D3</f>
        <v>69.707401032702236</v>
      </c>
      <c r="K3" s="3">
        <f t="shared" ref="K3:K27" si="4">I3*100/D3</f>
        <v>30.292598967297764</v>
      </c>
      <c r="L3" s="5">
        <f t="shared" ref="L3:L27" si="5">C3*(J3/100)</f>
        <v>12198795.18072289</v>
      </c>
      <c r="M3" s="5">
        <f t="shared" ref="M3:M27" si="6">C3*(K3/100)</f>
        <v>5301204.8192771086</v>
      </c>
      <c r="N3" s="5">
        <f t="shared" ref="N3:N27" si="7">C3/H3</f>
        <v>43209.876543209873</v>
      </c>
      <c r="O3" s="6">
        <f t="shared" ref="O3:O27" si="8">C3/I3</f>
        <v>99431.818181818177</v>
      </c>
    </row>
    <row r="4" spans="1:15">
      <c r="A4" t="s">
        <v>17</v>
      </c>
      <c r="B4" t="s">
        <v>18</v>
      </c>
      <c r="C4" s="2">
        <v>15000000</v>
      </c>
      <c r="D4" s="3">
        <v>609</v>
      </c>
      <c r="E4" s="2">
        <f t="shared" si="0"/>
        <v>24630.541871921181</v>
      </c>
      <c r="F4" s="4">
        <v>407</v>
      </c>
      <c r="G4" s="4">
        <v>14</v>
      </c>
      <c r="H4" s="4">
        <f t="shared" si="1"/>
        <v>421</v>
      </c>
      <c r="I4" s="3">
        <f t="shared" si="2"/>
        <v>188</v>
      </c>
      <c r="J4" s="3">
        <f t="shared" si="3"/>
        <v>69.129720853858785</v>
      </c>
      <c r="K4" s="3">
        <f t="shared" si="4"/>
        <v>30.870279146141215</v>
      </c>
      <c r="L4" s="5">
        <f t="shared" si="5"/>
        <v>10369458.128078818</v>
      </c>
      <c r="M4" s="5">
        <f t="shared" si="6"/>
        <v>4630541.8719211826</v>
      </c>
      <c r="N4" s="5">
        <f t="shared" si="7"/>
        <v>35629.453681710213</v>
      </c>
      <c r="O4" s="6">
        <f t="shared" si="8"/>
        <v>79787.234042553187</v>
      </c>
    </row>
    <row r="5" spans="1:15">
      <c r="A5" t="s">
        <v>19</v>
      </c>
      <c r="B5" t="s">
        <v>20</v>
      </c>
      <c r="C5" s="2">
        <v>15150000</v>
      </c>
      <c r="D5" s="3">
        <v>606</v>
      </c>
      <c r="E5" s="2">
        <f t="shared" si="0"/>
        <v>25000</v>
      </c>
      <c r="F5" s="4">
        <v>366</v>
      </c>
      <c r="G5" s="4">
        <v>9</v>
      </c>
      <c r="H5" s="4">
        <f t="shared" si="1"/>
        <v>375</v>
      </c>
      <c r="I5" s="3">
        <f t="shared" si="2"/>
        <v>231</v>
      </c>
      <c r="J5" s="3">
        <f t="shared" si="3"/>
        <v>61.881188118811885</v>
      </c>
      <c r="K5" s="3">
        <f t="shared" si="4"/>
        <v>38.118811881188115</v>
      </c>
      <c r="L5" s="5">
        <f t="shared" si="5"/>
        <v>9375000</v>
      </c>
      <c r="M5" s="5">
        <f t="shared" si="6"/>
        <v>5774999.9999999991</v>
      </c>
      <c r="N5" s="5">
        <f t="shared" si="7"/>
        <v>40400</v>
      </c>
      <c r="O5" s="6">
        <f t="shared" si="8"/>
        <v>65584.41558441559</v>
      </c>
    </row>
    <row r="6" spans="1:15">
      <c r="A6" t="s">
        <v>21</v>
      </c>
      <c r="B6" t="s">
        <v>22</v>
      </c>
      <c r="C6" s="2">
        <v>13800000</v>
      </c>
      <c r="D6" s="3">
        <v>569</v>
      </c>
      <c r="E6" s="2">
        <f t="shared" si="0"/>
        <v>24253.075571177505</v>
      </c>
      <c r="F6" s="4">
        <v>328</v>
      </c>
      <c r="G6" s="4">
        <v>25</v>
      </c>
      <c r="H6" s="4">
        <f t="shared" si="1"/>
        <v>353</v>
      </c>
      <c r="I6" s="3">
        <f t="shared" si="2"/>
        <v>216</v>
      </c>
      <c r="J6" s="3">
        <f t="shared" si="3"/>
        <v>62.038664323374341</v>
      </c>
      <c r="K6" s="3">
        <f t="shared" si="4"/>
        <v>37.961335676625659</v>
      </c>
      <c r="L6" s="5">
        <f t="shared" si="5"/>
        <v>8561335.6766256578</v>
      </c>
      <c r="M6" s="5">
        <f t="shared" si="6"/>
        <v>5238664.3233743403</v>
      </c>
      <c r="N6" s="5">
        <f t="shared" si="7"/>
        <v>39093.484419263455</v>
      </c>
      <c r="O6" s="6">
        <f t="shared" si="8"/>
        <v>63888.888888888891</v>
      </c>
    </row>
    <row r="7" spans="1:15">
      <c r="A7" t="s">
        <v>23</v>
      </c>
      <c r="B7" t="s">
        <v>24</v>
      </c>
      <c r="C7" s="2">
        <v>9500000</v>
      </c>
      <c r="D7" s="3">
        <v>577</v>
      </c>
      <c r="E7" s="2">
        <f t="shared" si="0"/>
        <v>16464.471403812826</v>
      </c>
      <c r="F7" s="4">
        <v>381</v>
      </c>
      <c r="G7" s="4">
        <v>16</v>
      </c>
      <c r="H7" s="4">
        <f t="shared" si="1"/>
        <v>397</v>
      </c>
      <c r="I7" s="3">
        <f t="shared" si="2"/>
        <v>180</v>
      </c>
      <c r="J7" s="3">
        <f t="shared" si="3"/>
        <v>68.804159445407279</v>
      </c>
      <c r="K7" s="3">
        <f t="shared" si="4"/>
        <v>31.195840554592721</v>
      </c>
      <c r="L7" s="5">
        <f t="shared" si="5"/>
        <v>6536395.1473136907</v>
      </c>
      <c r="M7" s="5">
        <f t="shared" si="6"/>
        <v>2963604.8526863083</v>
      </c>
      <c r="N7" s="5">
        <f t="shared" si="7"/>
        <v>23929.47103274559</v>
      </c>
      <c r="O7" s="6">
        <f t="shared" si="8"/>
        <v>52777.777777777781</v>
      </c>
    </row>
    <row r="8" spans="1:15">
      <c r="A8" t="s">
        <v>25</v>
      </c>
      <c r="B8" t="s">
        <v>26</v>
      </c>
      <c r="C8" s="2">
        <v>12100000</v>
      </c>
      <c r="D8" s="3">
        <v>697</v>
      </c>
      <c r="E8" s="2">
        <f t="shared" si="0"/>
        <v>17360.114777618364</v>
      </c>
      <c r="F8" s="4">
        <v>413</v>
      </c>
      <c r="G8" s="4">
        <v>21</v>
      </c>
      <c r="H8" s="4">
        <f t="shared" si="1"/>
        <v>434</v>
      </c>
      <c r="I8" s="3">
        <f t="shared" si="2"/>
        <v>263</v>
      </c>
      <c r="J8" s="3">
        <f t="shared" si="3"/>
        <v>62.266857962697273</v>
      </c>
      <c r="K8" s="3">
        <f t="shared" si="4"/>
        <v>37.733142037302727</v>
      </c>
      <c r="L8" s="5">
        <f t="shared" si="5"/>
        <v>7534289.8134863703</v>
      </c>
      <c r="M8" s="5">
        <f t="shared" si="6"/>
        <v>4565710.1865136297</v>
      </c>
      <c r="N8" s="5">
        <f t="shared" si="7"/>
        <v>27880.184331797234</v>
      </c>
      <c r="O8" s="6">
        <f t="shared" si="8"/>
        <v>46007.604562737644</v>
      </c>
    </row>
    <row r="9" spans="1:15">
      <c r="A9" t="s">
        <v>27</v>
      </c>
      <c r="B9" t="s">
        <v>28</v>
      </c>
      <c r="C9" s="2">
        <v>10750000</v>
      </c>
      <c r="D9" s="3">
        <v>667</v>
      </c>
      <c r="E9" s="2">
        <f t="shared" si="0"/>
        <v>16116.941529235382</v>
      </c>
      <c r="F9" s="4">
        <v>417</v>
      </c>
      <c r="G9" s="4">
        <v>16</v>
      </c>
      <c r="H9" s="4">
        <f t="shared" si="1"/>
        <v>433</v>
      </c>
      <c r="I9" s="3">
        <f t="shared" si="2"/>
        <v>234</v>
      </c>
      <c r="J9" s="3">
        <f t="shared" si="3"/>
        <v>64.917541229385307</v>
      </c>
      <c r="K9" s="3">
        <f t="shared" si="4"/>
        <v>35.082458770614693</v>
      </c>
      <c r="L9" s="5">
        <f t="shared" si="5"/>
        <v>6978635.6821589209</v>
      </c>
      <c r="M9" s="5">
        <f t="shared" si="6"/>
        <v>3771364.3178410796</v>
      </c>
      <c r="N9" s="5">
        <f t="shared" si="7"/>
        <v>24826.789838337183</v>
      </c>
      <c r="O9" s="6">
        <f t="shared" si="8"/>
        <v>45940.170940170938</v>
      </c>
    </row>
    <row r="10" spans="1:15">
      <c r="A10" t="s">
        <v>29</v>
      </c>
      <c r="B10" t="s">
        <v>30</v>
      </c>
      <c r="C10" s="2">
        <v>6000000</v>
      </c>
      <c r="D10" s="3">
        <v>673</v>
      </c>
      <c r="E10" s="2">
        <f t="shared" si="0"/>
        <v>8915.3046062407138</v>
      </c>
      <c r="F10" s="4">
        <v>351</v>
      </c>
      <c r="G10" s="4">
        <v>20</v>
      </c>
      <c r="H10" s="4">
        <f t="shared" si="1"/>
        <v>371</v>
      </c>
      <c r="I10" s="3">
        <f t="shared" si="2"/>
        <v>302</v>
      </c>
      <c r="J10" s="3">
        <f t="shared" si="3"/>
        <v>55.126300148588413</v>
      </c>
      <c r="K10" s="3">
        <f t="shared" si="4"/>
        <v>44.873699851411587</v>
      </c>
      <c r="L10" s="5">
        <f t="shared" si="5"/>
        <v>3307578.0089153047</v>
      </c>
      <c r="M10" s="5">
        <f t="shared" si="6"/>
        <v>2692421.9910846953</v>
      </c>
      <c r="N10" s="5">
        <f t="shared" si="7"/>
        <v>16172.506738544475</v>
      </c>
      <c r="O10" s="6">
        <f t="shared" si="8"/>
        <v>19867.549668874173</v>
      </c>
    </row>
    <row r="11" spans="1:15">
      <c r="A11" t="s">
        <v>31</v>
      </c>
      <c r="B11" t="s">
        <v>32</v>
      </c>
      <c r="C11" s="2">
        <v>3378477</v>
      </c>
      <c r="D11" s="3">
        <v>584</v>
      </c>
      <c r="E11" s="2">
        <f t="shared" si="0"/>
        <v>5785.0633561643835</v>
      </c>
      <c r="F11" s="4">
        <v>333</v>
      </c>
      <c r="G11" s="4">
        <v>64</v>
      </c>
      <c r="H11" s="4">
        <f t="shared" si="1"/>
        <v>397</v>
      </c>
      <c r="I11" s="3">
        <f t="shared" si="2"/>
        <v>187</v>
      </c>
      <c r="J11" s="3">
        <f t="shared" si="3"/>
        <v>67.979452054794521</v>
      </c>
      <c r="K11" s="3">
        <f t="shared" si="4"/>
        <v>32.020547945205479</v>
      </c>
      <c r="L11" s="5">
        <f t="shared" si="5"/>
        <v>2296670.1523972601</v>
      </c>
      <c r="M11" s="5">
        <f t="shared" si="6"/>
        <v>1081806.8476027397</v>
      </c>
      <c r="N11" s="5">
        <f t="shared" si="7"/>
        <v>8510.0176322418138</v>
      </c>
      <c r="O11" s="6">
        <f t="shared" si="8"/>
        <v>18066.72192513369</v>
      </c>
    </row>
    <row r="12" spans="1:15">
      <c r="A12" t="s">
        <v>33</v>
      </c>
      <c r="B12" t="s">
        <v>34</v>
      </c>
      <c r="C12" s="2">
        <v>2399818</v>
      </c>
      <c r="D12" s="3">
        <v>680</v>
      </c>
      <c r="E12" s="2">
        <f t="shared" si="0"/>
        <v>3529.1441176470589</v>
      </c>
      <c r="F12" s="4">
        <v>432</v>
      </c>
      <c r="G12" s="4">
        <v>38</v>
      </c>
      <c r="H12" s="4">
        <f t="shared" si="1"/>
        <v>470</v>
      </c>
      <c r="I12" s="3">
        <f t="shared" si="2"/>
        <v>210</v>
      </c>
      <c r="J12" s="3">
        <f t="shared" si="3"/>
        <v>69.117647058823536</v>
      </c>
      <c r="K12" s="3">
        <f t="shared" si="4"/>
        <v>30.882352941176471</v>
      </c>
      <c r="L12" s="5">
        <f t="shared" si="5"/>
        <v>1658697.7352941178</v>
      </c>
      <c r="M12" s="5">
        <f t="shared" si="6"/>
        <v>741120.26470588241</v>
      </c>
      <c r="N12" s="5">
        <f t="shared" si="7"/>
        <v>5105.9957446808512</v>
      </c>
      <c r="O12" s="6">
        <f t="shared" si="8"/>
        <v>11427.704761904763</v>
      </c>
    </row>
    <row r="13" spans="1:15">
      <c r="A13" t="s">
        <v>35</v>
      </c>
      <c r="B13" t="s">
        <v>36</v>
      </c>
      <c r="C13" s="2">
        <v>2000000</v>
      </c>
      <c r="D13" s="3">
        <v>623</v>
      </c>
      <c r="E13" s="2">
        <f t="shared" si="0"/>
        <v>3210.2728731942216</v>
      </c>
      <c r="F13" s="4">
        <v>369</v>
      </c>
      <c r="G13" s="4">
        <v>28</v>
      </c>
      <c r="H13" s="4">
        <f t="shared" si="1"/>
        <v>397</v>
      </c>
      <c r="I13" s="3">
        <f t="shared" si="2"/>
        <v>226</v>
      </c>
      <c r="J13" s="3">
        <f t="shared" si="3"/>
        <v>63.723916532905299</v>
      </c>
      <c r="K13" s="3">
        <f t="shared" si="4"/>
        <v>36.276083467094701</v>
      </c>
      <c r="L13" s="5">
        <f t="shared" si="5"/>
        <v>1274478.3306581059</v>
      </c>
      <c r="M13" s="5">
        <f t="shared" si="6"/>
        <v>725521.66934189398</v>
      </c>
      <c r="N13" s="5">
        <f t="shared" si="7"/>
        <v>5037.7833753148616</v>
      </c>
      <c r="O13" s="6">
        <f t="shared" si="8"/>
        <v>8849.5575221238942</v>
      </c>
    </row>
    <row r="14" spans="1:15">
      <c r="A14" t="s">
        <v>37</v>
      </c>
      <c r="B14" t="s">
        <v>38</v>
      </c>
      <c r="C14" s="2">
        <v>2000000</v>
      </c>
      <c r="D14" s="3">
        <v>625</v>
      </c>
      <c r="E14" s="2">
        <f t="shared" si="0"/>
        <v>3200</v>
      </c>
      <c r="F14" s="4">
        <v>364</v>
      </c>
      <c r="G14" s="4">
        <v>19</v>
      </c>
      <c r="H14" s="4">
        <f t="shared" si="1"/>
        <v>383</v>
      </c>
      <c r="I14" s="3">
        <f t="shared" si="2"/>
        <v>242</v>
      </c>
      <c r="J14" s="3">
        <f t="shared" si="3"/>
        <v>61.28</v>
      </c>
      <c r="K14" s="3">
        <f t="shared" si="4"/>
        <v>38.72</v>
      </c>
      <c r="L14" s="5">
        <f t="shared" si="5"/>
        <v>1225600</v>
      </c>
      <c r="M14" s="5">
        <f t="shared" si="6"/>
        <v>774400</v>
      </c>
      <c r="N14" s="5">
        <f t="shared" si="7"/>
        <v>5221.9321148825065</v>
      </c>
      <c r="O14" s="6">
        <f t="shared" si="8"/>
        <v>8264.4628099173551</v>
      </c>
    </row>
    <row r="15" spans="1:15">
      <c r="A15" t="s">
        <v>39</v>
      </c>
      <c r="B15" t="s">
        <v>40</v>
      </c>
      <c r="C15" s="2">
        <v>1750000</v>
      </c>
      <c r="D15" s="3">
        <v>579</v>
      </c>
      <c r="E15" s="2">
        <f t="shared" si="0"/>
        <v>3022.4525043177891</v>
      </c>
      <c r="F15" s="4">
        <v>254</v>
      </c>
      <c r="G15" s="4">
        <v>36</v>
      </c>
      <c r="H15" s="4">
        <f t="shared" si="1"/>
        <v>290</v>
      </c>
      <c r="I15" s="3">
        <f t="shared" si="2"/>
        <v>289</v>
      </c>
      <c r="J15" s="3">
        <f t="shared" si="3"/>
        <v>50.086355785837654</v>
      </c>
      <c r="K15" s="3">
        <f t="shared" si="4"/>
        <v>49.913644214162346</v>
      </c>
      <c r="L15" s="5">
        <f t="shared" si="5"/>
        <v>876511.22625215899</v>
      </c>
      <c r="M15" s="5">
        <f t="shared" si="6"/>
        <v>873488.77374784101</v>
      </c>
      <c r="N15" s="5">
        <f t="shared" si="7"/>
        <v>6034.4827586206893</v>
      </c>
      <c r="O15" s="6">
        <f t="shared" si="8"/>
        <v>6055.3633217993083</v>
      </c>
    </row>
    <row r="16" spans="1:15">
      <c r="A16" t="s">
        <v>41</v>
      </c>
      <c r="B16" t="s">
        <v>42</v>
      </c>
      <c r="C16" s="2">
        <v>900000</v>
      </c>
      <c r="D16" s="3">
        <v>516</v>
      </c>
      <c r="E16" s="2">
        <f t="shared" si="0"/>
        <v>1744.1860465116279</v>
      </c>
      <c r="F16" s="4">
        <v>313</v>
      </c>
      <c r="G16" s="4">
        <v>22</v>
      </c>
      <c r="H16" s="4">
        <f t="shared" si="1"/>
        <v>335</v>
      </c>
      <c r="I16" s="3">
        <f t="shared" si="2"/>
        <v>181</v>
      </c>
      <c r="J16" s="3">
        <f t="shared" si="3"/>
        <v>64.922480620155042</v>
      </c>
      <c r="K16" s="3">
        <f t="shared" si="4"/>
        <v>35.077519379844958</v>
      </c>
      <c r="L16" s="5">
        <f t="shared" si="5"/>
        <v>584302.32558139542</v>
      </c>
      <c r="M16" s="5">
        <f t="shared" si="6"/>
        <v>315697.67441860458</v>
      </c>
      <c r="N16" s="5">
        <f t="shared" si="7"/>
        <v>2686.5671641791046</v>
      </c>
      <c r="O16" s="6">
        <f t="shared" si="8"/>
        <v>4972.3756906077351</v>
      </c>
    </row>
    <row r="17" spans="1:15">
      <c r="A17" t="s">
        <v>43</v>
      </c>
      <c r="B17" t="s">
        <v>44</v>
      </c>
      <c r="C17" s="2">
        <v>986027</v>
      </c>
      <c r="D17" s="3">
        <v>569</v>
      </c>
      <c r="E17" s="2">
        <f t="shared" si="0"/>
        <v>1732.9121265377855</v>
      </c>
      <c r="F17" s="4">
        <v>303</v>
      </c>
      <c r="G17" s="4">
        <v>35</v>
      </c>
      <c r="H17" s="4">
        <f t="shared" si="1"/>
        <v>338</v>
      </c>
      <c r="I17" s="3">
        <f t="shared" si="2"/>
        <v>231</v>
      </c>
      <c r="J17" s="3">
        <f t="shared" si="3"/>
        <v>59.402460456942002</v>
      </c>
      <c r="K17" s="3">
        <f t="shared" si="4"/>
        <v>40.597539543057998</v>
      </c>
      <c r="L17" s="5">
        <f t="shared" si="5"/>
        <v>585724.29876977147</v>
      </c>
      <c r="M17" s="5">
        <f t="shared" si="6"/>
        <v>400302.70123022847</v>
      </c>
      <c r="N17" s="5">
        <f t="shared" si="7"/>
        <v>2917.2396449704142</v>
      </c>
      <c r="O17" s="6">
        <f t="shared" si="8"/>
        <v>4268.515151515152</v>
      </c>
    </row>
    <row r="18" spans="1:15">
      <c r="A18" t="s">
        <v>45</v>
      </c>
      <c r="B18" t="s">
        <v>46</v>
      </c>
      <c r="C18" s="2">
        <v>1000000</v>
      </c>
      <c r="D18" s="3">
        <v>607</v>
      </c>
      <c r="E18" s="2">
        <f t="shared" si="0"/>
        <v>1647.4464579901153</v>
      </c>
      <c r="F18" s="4">
        <v>325</v>
      </c>
      <c r="G18" s="4">
        <v>19</v>
      </c>
      <c r="H18" s="4">
        <f t="shared" si="1"/>
        <v>344</v>
      </c>
      <c r="I18" s="3">
        <f t="shared" si="2"/>
        <v>263</v>
      </c>
      <c r="J18" s="3">
        <f t="shared" si="3"/>
        <v>56.672158154859964</v>
      </c>
      <c r="K18" s="3">
        <f t="shared" si="4"/>
        <v>43.327841845140036</v>
      </c>
      <c r="L18" s="5">
        <f t="shared" si="5"/>
        <v>566721.58154859964</v>
      </c>
      <c r="M18" s="5">
        <f t="shared" si="6"/>
        <v>433278.41845140036</v>
      </c>
      <c r="N18" s="5">
        <f t="shared" si="7"/>
        <v>2906.9767441860463</v>
      </c>
      <c r="O18" s="6">
        <f t="shared" si="8"/>
        <v>3802.2813688212927</v>
      </c>
    </row>
    <row r="19" spans="1:15">
      <c r="A19" t="s">
        <v>47</v>
      </c>
      <c r="B19" t="s">
        <v>48</v>
      </c>
      <c r="C19" s="2">
        <v>1000000</v>
      </c>
      <c r="D19" s="3">
        <v>587</v>
      </c>
      <c r="E19" s="2">
        <f t="shared" si="0"/>
        <v>1703.5775127768313</v>
      </c>
      <c r="F19" s="4">
        <v>291</v>
      </c>
      <c r="G19" s="4">
        <v>33</v>
      </c>
      <c r="H19" s="4">
        <f t="shared" si="1"/>
        <v>324</v>
      </c>
      <c r="I19" s="3">
        <f t="shared" si="2"/>
        <v>263</v>
      </c>
      <c r="J19" s="3">
        <f t="shared" si="3"/>
        <v>55.195911413969334</v>
      </c>
      <c r="K19" s="3">
        <f t="shared" si="4"/>
        <v>44.804088586030666</v>
      </c>
      <c r="L19" s="5">
        <f t="shared" si="5"/>
        <v>551959.11413969332</v>
      </c>
      <c r="M19" s="5">
        <f t="shared" si="6"/>
        <v>448040.88586030668</v>
      </c>
      <c r="N19" s="5">
        <f t="shared" si="7"/>
        <v>3086.4197530864199</v>
      </c>
      <c r="O19" s="6">
        <f t="shared" si="8"/>
        <v>3802.2813688212927</v>
      </c>
    </row>
    <row r="20" spans="1:15">
      <c r="A20" t="s">
        <v>49</v>
      </c>
      <c r="B20" t="s">
        <v>50</v>
      </c>
      <c r="C20" s="2">
        <v>1000000</v>
      </c>
      <c r="D20" s="3">
        <v>592</v>
      </c>
      <c r="E20" s="2">
        <f t="shared" si="0"/>
        <v>1689.1891891891892</v>
      </c>
      <c r="F20" s="4">
        <v>269</v>
      </c>
      <c r="G20" s="4">
        <v>14</v>
      </c>
      <c r="H20" s="4">
        <f t="shared" si="1"/>
        <v>283</v>
      </c>
      <c r="I20" s="3">
        <f t="shared" si="2"/>
        <v>309</v>
      </c>
      <c r="J20" s="3">
        <f t="shared" si="3"/>
        <v>47.804054054054056</v>
      </c>
      <c r="K20" s="3">
        <f t="shared" si="4"/>
        <v>52.195945945945944</v>
      </c>
      <c r="L20" s="5">
        <f t="shared" si="5"/>
        <v>478040.54054054059</v>
      </c>
      <c r="M20" s="5">
        <f t="shared" si="6"/>
        <v>521959.45945945941</v>
      </c>
      <c r="N20" s="5">
        <f t="shared" si="7"/>
        <v>3533.5689045936397</v>
      </c>
      <c r="O20" s="6">
        <f t="shared" si="8"/>
        <v>3236.2459546925566</v>
      </c>
    </row>
    <row r="21" spans="1:15">
      <c r="A21" t="s">
        <v>51</v>
      </c>
      <c r="B21" t="s">
        <v>52</v>
      </c>
      <c r="C21" s="2">
        <v>662434</v>
      </c>
      <c r="D21" s="3">
        <v>581</v>
      </c>
      <c r="E21" s="2">
        <f t="shared" si="0"/>
        <v>1140.1617900172116</v>
      </c>
      <c r="F21" s="4">
        <v>291</v>
      </c>
      <c r="G21" s="4">
        <v>74</v>
      </c>
      <c r="H21" s="4">
        <f t="shared" si="1"/>
        <v>365</v>
      </c>
      <c r="I21" s="3">
        <f t="shared" si="2"/>
        <v>216</v>
      </c>
      <c r="J21" s="3">
        <f t="shared" si="3"/>
        <v>62.822719449225474</v>
      </c>
      <c r="K21" s="3">
        <f t="shared" si="4"/>
        <v>37.177280550774526</v>
      </c>
      <c r="L21" s="5">
        <f t="shared" si="5"/>
        <v>416159.05335628224</v>
      </c>
      <c r="M21" s="5">
        <f t="shared" si="6"/>
        <v>246274.94664371773</v>
      </c>
      <c r="N21" s="5">
        <f t="shared" si="7"/>
        <v>1814.8876712328768</v>
      </c>
      <c r="O21" s="6">
        <f t="shared" si="8"/>
        <v>3066.8240740740739</v>
      </c>
    </row>
    <row r="22" spans="1:15">
      <c r="A22" t="s">
        <v>53</v>
      </c>
      <c r="B22" t="s">
        <v>54</v>
      </c>
      <c r="C22" s="2">
        <v>420000</v>
      </c>
      <c r="D22" s="3">
        <v>527</v>
      </c>
      <c r="E22" s="2">
        <f t="shared" si="0"/>
        <v>796.96394686907024</v>
      </c>
      <c r="F22" s="4">
        <v>371</v>
      </c>
      <c r="G22" s="4">
        <v>15</v>
      </c>
      <c r="H22" s="4">
        <f t="shared" si="1"/>
        <v>386</v>
      </c>
      <c r="I22" s="3">
        <f t="shared" si="2"/>
        <v>141</v>
      </c>
      <c r="J22" s="3">
        <f t="shared" si="3"/>
        <v>73.244781783681219</v>
      </c>
      <c r="K22" s="3">
        <f t="shared" si="4"/>
        <v>26.755218216318784</v>
      </c>
      <c r="L22" s="5">
        <f t="shared" si="5"/>
        <v>307628.08349146112</v>
      </c>
      <c r="M22" s="5">
        <f t="shared" si="6"/>
        <v>112371.91650853888</v>
      </c>
      <c r="N22" s="5">
        <f t="shared" si="7"/>
        <v>1088.0829015544041</v>
      </c>
      <c r="O22" s="6">
        <f t="shared" si="8"/>
        <v>2978.7234042553191</v>
      </c>
    </row>
    <row r="23" spans="1:15">
      <c r="A23" t="s">
        <v>55</v>
      </c>
      <c r="B23" t="s">
        <v>56</v>
      </c>
      <c r="C23" s="2">
        <v>570000</v>
      </c>
      <c r="D23" s="3">
        <v>587</v>
      </c>
      <c r="E23" s="2">
        <f t="shared" si="0"/>
        <v>971.03918228279383</v>
      </c>
      <c r="F23" s="4">
        <v>353</v>
      </c>
      <c r="G23" s="4">
        <v>37</v>
      </c>
      <c r="H23" s="4">
        <f t="shared" si="1"/>
        <v>390</v>
      </c>
      <c r="I23" s="3">
        <f t="shared" si="2"/>
        <v>197</v>
      </c>
      <c r="J23" s="3">
        <f t="shared" si="3"/>
        <v>66.439522998296425</v>
      </c>
      <c r="K23" s="3">
        <f t="shared" si="4"/>
        <v>33.560477001703575</v>
      </c>
      <c r="L23" s="5">
        <f t="shared" si="5"/>
        <v>378705.28109028965</v>
      </c>
      <c r="M23" s="5">
        <f t="shared" si="6"/>
        <v>191294.71890971038</v>
      </c>
      <c r="N23" s="5">
        <f t="shared" si="7"/>
        <v>1461.5384615384614</v>
      </c>
      <c r="O23" s="6">
        <f t="shared" si="8"/>
        <v>2893.4010152284263</v>
      </c>
    </row>
    <row r="24" spans="1:15">
      <c r="A24" t="s">
        <v>57</v>
      </c>
      <c r="B24" t="s">
        <v>58</v>
      </c>
      <c r="C24" s="2">
        <v>645000</v>
      </c>
      <c r="D24" s="3">
        <v>609</v>
      </c>
      <c r="E24" s="2">
        <f t="shared" si="0"/>
        <v>1059.1133004926107</v>
      </c>
      <c r="F24" s="4">
        <v>318</v>
      </c>
      <c r="G24" s="4">
        <v>66</v>
      </c>
      <c r="H24" s="4">
        <f t="shared" si="1"/>
        <v>384</v>
      </c>
      <c r="I24" s="3">
        <f t="shared" si="2"/>
        <v>225</v>
      </c>
      <c r="J24" s="3">
        <f t="shared" si="3"/>
        <v>63.054187192118228</v>
      </c>
      <c r="K24" s="3">
        <f t="shared" si="4"/>
        <v>36.945812807881772</v>
      </c>
      <c r="L24" s="5">
        <f t="shared" si="5"/>
        <v>406699.50738916255</v>
      </c>
      <c r="M24" s="5">
        <f t="shared" si="6"/>
        <v>238300.49261083742</v>
      </c>
      <c r="N24" s="5">
        <f t="shared" si="7"/>
        <v>1679.6875</v>
      </c>
      <c r="O24" s="6">
        <f t="shared" si="8"/>
        <v>2866.6666666666665</v>
      </c>
    </row>
    <row r="25" spans="1:15">
      <c r="A25" t="s">
        <v>59</v>
      </c>
      <c r="B25" t="s">
        <v>60</v>
      </c>
      <c r="C25" s="2">
        <v>615000</v>
      </c>
      <c r="D25" s="3">
        <v>545</v>
      </c>
      <c r="E25" s="2">
        <f t="shared" si="0"/>
        <v>1128.440366972477</v>
      </c>
      <c r="F25" s="4">
        <v>311</v>
      </c>
      <c r="G25" s="4">
        <v>16</v>
      </c>
      <c r="H25" s="4">
        <f t="shared" si="1"/>
        <v>327</v>
      </c>
      <c r="I25" s="3">
        <f t="shared" si="2"/>
        <v>218</v>
      </c>
      <c r="J25" s="3">
        <f t="shared" si="3"/>
        <v>60</v>
      </c>
      <c r="K25" s="3">
        <f t="shared" si="4"/>
        <v>40</v>
      </c>
      <c r="L25" s="5">
        <f t="shared" si="5"/>
        <v>369000</v>
      </c>
      <c r="M25" s="5">
        <f t="shared" si="6"/>
        <v>246000</v>
      </c>
      <c r="N25" s="5">
        <f t="shared" si="7"/>
        <v>1880.7339449541284</v>
      </c>
      <c r="O25" s="6">
        <f t="shared" si="8"/>
        <v>2821.1009174311926</v>
      </c>
    </row>
    <row r="26" spans="1:15">
      <c r="A26" t="s">
        <v>61</v>
      </c>
      <c r="B26" t="s">
        <v>62</v>
      </c>
      <c r="C26" s="2">
        <v>570000</v>
      </c>
      <c r="D26" s="3">
        <v>542</v>
      </c>
      <c r="E26" s="2">
        <f t="shared" si="0"/>
        <v>1051.6605166051661</v>
      </c>
      <c r="F26" s="4">
        <v>284</v>
      </c>
      <c r="G26" s="4">
        <v>16</v>
      </c>
      <c r="H26" s="4">
        <f t="shared" si="1"/>
        <v>300</v>
      </c>
      <c r="I26" s="3">
        <f t="shared" si="2"/>
        <v>242</v>
      </c>
      <c r="J26" s="3">
        <f t="shared" si="3"/>
        <v>55.350553505535053</v>
      </c>
      <c r="K26" s="3">
        <f t="shared" si="4"/>
        <v>44.649446494464947</v>
      </c>
      <c r="L26" s="5">
        <f t="shared" si="5"/>
        <v>315498.15498154977</v>
      </c>
      <c r="M26" s="5">
        <f t="shared" si="6"/>
        <v>254501.8450184502</v>
      </c>
      <c r="N26" s="5">
        <f t="shared" si="7"/>
        <v>1900</v>
      </c>
      <c r="O26" s="6">
        <f t="shared" si="8"/>
        <v>2355.3719008264461</v>
      </c>
    </row>
    <row r="27" spans="1:15">
      <c r="A27" t="s">
        <v>63</v>
      </c>
      <c r="B27" t="s">
        <v>64</v>
      </c>
      <c r="C27" s="2">
        <v>420000</v>
      </c>
      <c r="D27" s="3">
        <v>519</v>
      </c>
      <c r="E27" s="2">
        <f t="shared" si="0"/>
        <v>809.24855491329481</v>
      </c>
      <c r="F27" s="4">
        <v>278</v>
      </c>
      <c r="G27" s="4">
        <v>34</v>
      </c>
      <c r="H27" s="4">
        <f t="shared" si="1"/>
        <v>312</v>
      </c>
      <c r="I27" s="3">
        <f t="shared" si="2"/>
        <v>207</v>
      </c>
      <c r="J27" s="3">
        <f t="shared" si="3"/>
        <v>60.115606936416185</v>
      </c>
      <c r="K27" s="3">
        <f t="shared" si="4"/>
        <v>39.884393063583815</v>
      </c>
      <c r="L27" s="5">
        <f t="shared" si="5"/>
        <v>252485.54913294798</v>
      </c>
      <c r="M27" s="5">
        <f t="shared" si="6"/>
        <v>167514.45086705204</v>
      </c>
      <c r="N27" s="5">
        <f t="shared" si="7"/>
        <v>1346.1538461538462</v>
      </c>
      <c r="O27" s="6">
        <f t="shared" si="8"/>
        <v>2028.9855072463768</v>
      </c>
    </row>
    <row r="28" spans="1:15">
      <c r="E28" s="7"/>
    </row>
    <row r="29" spans="1:15">
      <c r="A29" t="s">
        <v>65</v>
      </c>
    </row>
    <row r="30" spans="1:15">
      <c r="A30" t="s">
        <v>66</v>
      </c>
    </row>
    <row r="31" spans="1:15">
      <c r="A31" t="s">
        <v>67</v>
      </c>
    </row>
    <row r="32" spans="1:15">
      <c r="A32" t="s">
        <v>76</v>
      </c>
    </row>
    <row r="33" spans="1:1">
      <c r="A33" t="s">
        <v>68</v>
      </c>
    </row>
    <row r="34" spans="1:1">
      <c r="A34" t="s">
        <v>69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workbookViewId="0">
      <selection activeCell="C21" sqref="C21"/>
    </sheetView>
  </sheetViews>
  <sheetFormatPr baseColWidth="10" defaultRowHeight="15" x14ac:dyDescent="0"/>
  <cols>
    <col min="1" max="1" width="17.6640625" bestFit="1" customWidth="1"/>
    <col min="3" max="3" width="29.1640625" bestFit="1" customWidth="1"/>
    <col min="4" max="4" width="11.83203125" bestFit="1" customWidth="1"/>
    <col min="5" max="5" width="3.33203125" customWidth="1"/>
    <col min="6" max="6" width="13.5" bestFit="1" customWidth="1"/>
    <col min="8" max="8" width="29.1640625" bestFit="1" customWidth="1"/>
  </cols>
  <sheetData>
    <row r="1" spans="1:9">
      <c r="A1" t="s">
        <v>70</v>
      </c>
      <c r="F1" t="s">
        <v>71</v>
      </c>
    </row>
    <row r="2" spans="1:9">
      <c r="A2" s="1" t="s">
        <v>0</v>
      </c>
      <c r="B2" s="1" t="s">
        <v>1</v>
      </c>
      <c r="C2" s="1" t="s">
        <v>4</v>
      </c>
      <c r="D2" s="1"/>
      <c r="F2" s="1" t="s">
        <v>0</v>
      </c>
      <c r="G2" s="1" t="s">
        <v>1</v>
      </c>
      <c r="H2" s="1" t="s">
        <v>4</v>
      </c>
    </row>
    <row r="3" spans="1:9">
      <c r="A3" t="s">
        <v>15</v>
      </c>
      <c r="B3" t="s">
        <v>16</v>
      </c>
      <c r="C3" s="5">
        <v>30120.481927710844</v>
      </c>
      <c r="D3" s="5"/>
      <c r="F3" t="s">
        <v>57</v>
      </c>
      <c r="G3" t="s">
        <v>58</v>
      </c>
      <c r="H3" s="5">
        <v>1059.1133004926107</v>
      </c>
    </row>
    <row r="4" spans="1:9">
      <c r="A4" t="s">
        <v>19</v>
      </c>
      <c r="B4" t="s">
        <v>20</v>
      </c>
      <c r="C4" s="5">
        <v>25000</v>
      </c>
      <c r="D4" s="5"/>
      <c r="F4" t="s">
        <v>61</v>
      </c>
      <c r="G4" t="s">
        <v>62</v>
      </c>
      <c r="H4" s="5">
        <v>1051.6605166051661</v>
      </c>
    </row>
    <row r="5" spans="1:9">
      <c r="A5" t="s">
        <v>17</v>
      </c>
      <c r="B5" t="s">
        <v>18</v>
      </c>
      <c r="C5" s="5">
        <v>24630.541871921181</v>
      </c>
      <c r="D5" s="5"/>
      <c r="F5" t="s">
        <v>55</v>
      </c>
      <c r="G5" t="s">
        <v>56</v>
      </c>
      <c r="H5" s="5">
        <v>971.03918228279383</v>
      </c>
    </row>
    <row r="6" spans="1:9">
      <c r="A6" t="s">
        <v>21</v>
      </c>
      <c r="B6" t="s">
        <v>22</v>
      </c>
      <c r="C6" s="5">
        <v>24253.075571177505</v>
      </c>
      <c r="D6" s="5"/>
      <c r="F6" t="s">
        <v>63</v>
      </c>
      <c r="G6" t="s">
        <v>64</v>
      </c>
      <c r="H6" s="5">
        <v>809.24855491329481</v>
      </c>
    </row>
    <row r="7" spans="1:9">
      <c r="A7" t="s">
        <v>25</v>
      </c>
      <c r="B7" t="s">
        <v>26</v>
      </c>
      <c r="C7" s="5">
        <v>17360.114777618364</v>
      </c>
      <c r="D7" s="5"/>
      <c r="F7" t="s">
        <v>53</v>
      </c>
      <c r="G7" t="s">
        <v>54</v>
      </c>
      <c r="H7" s="5">
        <v>796.96394686907024</v>
      </c>
    </row>
    <row r="9" spans="1:9">
      <c r="A9" s="1" t="s">
        <v>0</v>
      </c>
      <c r="B9" s="1" t="s">
        <v>1</v>
      </c>
      <c r="C9" s="1" t="s">
        <v>72</v>
      </c>
      <c r="D9" s="1" t="s">
        <v>73</v>
      </c>
      <c r="F9" s="1" t="s">
        <v>0</v>
      </c>
      <c r="G9" s="1" t="s">
        <v>1</v>
      </c>
      <c r="H9" s="1" t="s">
        <v>72</v>
      </c>
      <c r="I9" s="1" t="s">
        <v>73</v>
      </c>
    </row>
    <row r="10" spans="1:9">
      <c r="A10" t="s">
        <v>33</v>
      </c>
      <c r="B10" t="s">
        <v>34</v>
      </c>
      <c r="C10">
        <v>470</v>
      </c>
      <c r="D10" s="6">
        <v>69.117647058823536</v>
      </c>
      <c r="F10" t="s">
        <v>47</v>
      </c>
      <c r="G10" t="s">
        <v>48</v>
      </c>
      <c r="H10">
        <v>324</v>
      </c>
      <c r="I10" s="6">
        <v>55.195911413969334</v>
      </c>
    </row>
    <row r="11" spans="1:9">
      <c r="A11" t="s">
        <v>25</v>
      </c>
      <c r="B11" t="s">
        <v>26</v>
      </c>
      <c r="C11">
        <v>434</v>
      </c>
      <c r="D11" s="6">
        <v>62.266857962697273</v>
      </c>
      <c r="F11" t="s">
        <v>63</v>
      </c>
      <c r="G11" t="s">
        <v>64</v>
      </c>
      <c r="H11">
        <v>312</v>
      </c>
      <c r="I11" s="6">
        <v>60.115606936416185</v>
      </c>
    </row>
    <row r="12" spans="1:9">
      <c r="A12" t="s">
        <v>27</v>
      </c>
      <c r="B12" t="s">
        <v>28</v>
      </c>
      <c r="C12">
        <v>433</v>
      </c>
      <c r="D12" s="6">
        <v>64.917541229385307</v>
      </c>
      <c r="F12" t="s">
        <v>61</v>
      </c>
      <c r="G12" t="s">
        <v>62</v>
      </c>
      <c r="H12">
        <v>300</v>
      </c>
      <c r="I12" s="6">
        <v>55.350553505535053</v>
      </c>
    </row>
    <row r="13" spans="1:9">
      <c r="A13" t="s">
        <v>17</v>
      </c>
      <c r="B13" t="s">
        <v>18</v>
      </c>
      <c r="C13">
        <v>421</v>
      </c>
      <c r="D13" s="6">
        <v>69.129720853858785</v>
      </c>
      <c r="F13" t="s">
        <v>39</v>
      </c>
      <c r="G13" t="s">
        <v>40</v>
      </c>
      <c r="H13">
        <v>290</v>
      </c>
      <c r="I13" s="6">
        <v>50.086355785837654</v>
      </c>
    </row>
    <row r="14" spans="1:9">
      <c r="A14" t="s">
        <v>15</v>
      </c>
      <c r="B14" t="s">
        <v>16</v>
      </c>
      <c r="C14">
        <v>405</v>
      </c>
      <c r="D14" s="6">
        <v>69.707401032702236</v>
      </c>
      <c r="F14" t="s">
        <v>49</v>
      </c>
      <c r="G14" t="s">
        <v>50</v>
      </c>
      <c r="H14">
        <v>283</v>
      </c>
      <c r="I14" s="6">
        <v>47.804054054054056</v>
      </c>
    </row>
    <row r="16" spans="1:9">
      <c r="A16" s="1" t="s">
        <v>0</v>
      </c>
      <c r="B16" s="1" t="s">
        <v>1</v>
      </c>
      <c r="C16" s="1" t="s">
        <v>11</v>
      </c>
      <c r="D16" s="1"/>
      <c r="F16" s="1" t="s">
        <v>0</v>
      </c>
      <c r="G16" s="1" t="s">
        <v>1</v>
      </c>
      <c r="H16" s="1" t="s">
        <v>11</v>
      </c>
    </row>
    <row r="17" spans="1:8">
      <c r="A17" t="s">
        <v>15</v>
      </c>
      <c r="B17" t="s">
        <v>16</v>
      </c>
      <c r="C17" s="5">
        <v>12198795.18072289</v>
      </c>
      <c r="D17" s="5"/>
      <c r="F17" t="s">
        <v>55</v>
      </c>
      <c r="G17" t="s">
        <v>56</v>
      </c>
      <c r="H17" s="5">
        <v>378705.28109028965</v>
      </c>
    </row>
    <row r="18" spans="1:8">
      <c r="A18" t="s">
        <v>17</v>
      </c>
      <c r="B18" t="s">
        <v>18</v>
      </c>
      <c r="C18" s="5">
        <v>10369458.128078818</v>
      </c>
      <c r="D18" s="5"/>
      <c r="F18" t="s">
        <v>59</v>
      </c>
      <c r="G18" t="s">
        <v>60</v>
      </c>
      <c r="H18" s="5">
        <v>369000</v>
      </c>
    </row>
    <row r="19" spans="1:8">
      <c r="A19" t="s">
        <v>19</v>
      </c>
      <c r="B19" t="s">
        <v>20</v>
      </c>
      <c r="C19" s="5">
        <v>9375000</v>
      </c>
      <c r="D19" s="5"/>
      <c r="F19" t="s">
        <v>61</v>
      </c>
      <c r="G19" t="s">
        <v>62</v>
      </c>
      <c r="H19" s="5">
        <v>315498.15498154977</v>
      </c>
    </row>
    <row r="20" spans="1:8">
      <c r="A20" t="s">
        <v>21</v>
      </c>
      <c r="B20" t="s">
        <v>22</v>
      </c>
      <c r="C20" s="5">
        <v>8561335.6766256578</v>
      </c>
      <c r="D20" s="5"/>
      <c r="F20" t="s">
        <v>53</v>
      </c>
      <c r="G20" t="s">
        <v>54</v>
      </c>
      <c r="H20" s="5">
        <v>307628.08349146112</v>
      </c>
    </row>
    <row r="21" spans="1:8">
      <c r="A21" t="s">
        <v>25</v>
      </c>
      <c r="B21" t="s">
        <v>26</v>
      </c>
      <c r="C21" s="5">
        <v>7534289.8134863703</v>
      </c>
      <c r="D21" s="5"/>
      <c r="F21" t="s">
        <v>63</v>
      </c>
      <c r="G21" t="s">
        <v>64</v>
      </c>
      <c r="H21" s="5">
        <v>252485.54913294798</v>
      </c>
    </row>
    <row r="23" spans="1:8">
      <c r="A23" s="1" t="s">
        <v>0</v>
      </c>
      <c r="B23" s="1" t="s">
        <v>1</v>
      </c>
      <c r="C23" s="1" t="s">
        <v>74</v>
      </c>
      <c r="D23" s="1"/>
      <c r="F23" s="1" t="s">
        <v>0</v>
      </c>
      <c r="G23" s="1" t="s">
        <v>1</v>
      </c>
      <c r="H23" s="1" t="s">
        <v>74</v>
      </c>
    </row>
    <row r="24" spans="1:8">
      <c r="A24" t="s">
        <v>19</v>
      </c>
      <c r="B24" t="s">
        <v>20</v>
      </c>
      <c r="C24" s="5">
        <v>5774999.9999999991</v>
      </c>
      <c r="D24" s="5"/>
      <c r="F24" t="s">
        <v>59</v>
      </c>
      <c r="G24" t="s">
        <v>60</v>
      </c>
      <c r="H24" s="5">
        <v>246000</v>
      </c>
    </row>
    <row r="25" spans="1:8">
      <c r="A25" t="s">
        <v>15</v>
      </c>
      <c r="B25" t="s">
        <v>16</v>
      </c>
      <c r="C25" s="5">
        <v>5301204.8192771086</v>
      </c>
      <c r="D25" s="5"/>
      <c r="F25" t="s">
        <v>57</v>
      </c>
      <c r="G25" t="s">
        <v>58</v>
      </c>
      <c r="H25" s="5">
        <v>238300.49261083742</v>
      </c>
    </row>
    <row r="26" spans="1:8">
      <c r="A26" t="s">
        <v>21</v>
      </c>
      <c r="B26" t="s">
        <v>22</v>
      </c>
      <c r="C26" s="5">
        <v>5238664.3233743403</v>
      </c>
      <c r="D26" s="5"/>
      <c r="F26" t="s">
        <v>55</v>
      </c>
      <c r="G26" t="s">
        <v>56</v>
      </c>
      <c r="H26" s="5">
        <v>191294.71890971038</v>
      </c>
    </row>
    <row r="27" spans="1:8">
      <c r="A27" t="s">
        <v>17</v>
      </c>
      <c r="B27" t="s">
        <v>18</v>
      </c>
      <c r="C27" s="5">
        <v>4630541.8719211826</v>
      </c>
      <c r="D27" s="5"/>
      <c r="F27" t="s">
        <v>63</v>
      </c>
      <c r="G27" t="s">
        <v>64</v>
      </c>
      <c r="H27" s="5">
        <v>167514.45086705204</v>
      </c>
    </row>
    <row r="28" spans="1:8">
      <c r="A28" t="s">
        <v>25</v>
      </c>
      <c r="B28" t="s">
        <v>26</v>
      </c>
      <c r="C28" s="5">
        <v>4565710.1865136297</v>
      </c>
      <c r="D28" s="5"/>
      <c r="F28" t="s">
        <v>53</v>
      </c>
      <c r="G28" t="s">
        <v>54</v>
      </c>
      <c r="H28" s="5">
        <v>112371.91650853888</v>
      </c>
    </row>
    <row r="30" spans="1:8">
      <c r="A30" s="1" t="s">
        <v>0</v>
      </c>
      <c r="B30" s="1" t="s">
        <v>1</v>
      </c>
      <c r="C30" s="1" t="s">
        <v>13</v>
      </c>
      <c r="D30" s="1"/>
      <c r="F30" s="1" t="s">
        <v>0</v>
      </c>
      <c r="G30" s="1" t="s">
        <v>1</v>
      </c>
      <c r="H30" s="1" t="s">
        <v>13</v>
      </c>
    </row>
    <row r="31" spans="1:8">
      <c r="A31" t="s">
        <v>15</v>
      </c>
      <c r="B31" t="s">
        <v>16</v>
      </c>
      <c r="C31" s="5">
        <v>43209.876543209873</v>
      </c>
      <c r="D31" s="5"/>
      <c r="F31" t="s">
        <v>51</v>
      </c>
      <c r="G31" t="s">
        <v>52</v>
      </c>
      <c r="H31" s="5">
        <v>1814.8876712328768</v>
      </c>
    </row>
    <row r="32" spans="1:8">
      <c r="A32" t="s">
        <v>19</v>
      </c>
      <c r="B32" t="s">
        <v>20</v>
      </c>
      <c r="C32" s="5">
        <v>40400</v>
      </c>
      <c r="D32" s="5"/>
      <c r="F32" t="s">
        <v>57</v>
      </c>
      <c r="G32" t="s">
        <v>58</v>
      </c>
      <c r="H32" s="5">
        <v>1679.6875</v>
      </c>
    </row>
    <row r="33" spans="1:8">
      <c r="A33" t="s">
        <v>21</v>
      </c>
      <c r="B33" t="s">
        <v>22</v>
      </c>
      <c r="C33" s="5">
        <v>39093.484419263455</v>
      </c>
      <c r="D33" s="5"/>
      <c r="F33" t="s">
        <v>55</v>
      </c>
      <c r="G33" t="s">
        <v>56</v>
      </c>
      <c r="H33" s="5">
        <v>1461.5384615384614</v>
      </c>
    </row>
    <row r="34" spans="1:8">
      <c r="A34" t="s">
        <v>17</v>
      </c>
      <c r="B34" t="s">
        <v>18</v>
      </c>
      <c r="C34" s="5">
        <v>35629.453681710213</v>
      </c>
      <c r="D34" s="5"/>
      <c r="F34" t="s">
        <v>63</v>
      </c>
      <c r="G34" t="s">
        <v>64</v>
      </c>
      <c r="H34" s="5">
        <v>1346.1538461538462</v>
      </c>
    </row>
    <row r="35" spans="1:8">
      <c r="A35" t="s">
        <v>25</v>
      </c>
      <c r="B35" t="s">
        <v>26</v>
      </c>
      <c r="C35" s="5">
        <v>27880.184331797234</v>
      </c>
      <c r="D35" s="5"/>
      <c r="F35" t="s">
        <v>53</v>
      </c>
      <c r="G35" t="s">
        <v>54</v>
      </c>
      <c r="H35" s="5">
        <v>1088.0829015544041</v>
      </c>
    </row>
    <row r="36" spans="1:8">
      <c r="C36" s="5"/>
      <c r="D36" s="5"/>
      <c r="H36" s="5"/>
    </row>
    <row r="37" spans="1:8">
      <c r="A37" s="1" t="s">
        <v>0</v>
      </c>
      <c r="B37" s="1" t="s">
        <v>1</v>
      </c>
      <c r="C37" s="1" t="s">
        <v>75</v>
      </c>
      <c r="D37" s="5"/>
      <c r="F37" s="1" t="s">
        <v>0</v>
      </c>
      <c r="G37" s="1" t="s">
        <v>1</v>
      </c>
      <c r="H37" s="1" t="s">
        <v>14</v>
      </c>
    </row>
    <row r="38" spans="1:8">
      <c r="A38" t="s">
        <v>15</v>
      </c>
      <c r="B38" t="s">
        <v>16</v>
      </c>
      <c r="C38" s="5">
        <v>99431.818181818177</v>
      </c>
      <c r="D38" s="5"/>
      <c r="F38" t="s">
        <v>55</v>
      </c>
      <c r="G38" t="s">
        <v>56</v>
      </c>
      <c r="H38" s="5">
        <v>2893.4010152284263</v>
      </c>
    </row>
    <row r="39" spans="1:8">
      <c r="A39" t="s">
        <v>17</v>
      </c>
      <c r="B39" t="s">
        <v>18</v>
      </c>
      <c r="C39" s="5">
        <v>79787.234042553187</v>
      </c>
      <c r="D39" s="5"/>
      <c r="F39" t="s">
        <v>57</v>
      </c>
      <c r="G39" t="s">
        <v>58</v>
      </c>
      <c r="H39" s="5">
        <v>2866.6666666666665</v>
      </c>
    </row>
    <row r="40" spans="1:8">
      <c r="A40" t="s">
        <v>19</v>
      </c>
      <c r="B40" t="s">
        <v>20</v>
      </c>
      <c r="C40" s="5">
        <v>65584.41558441559</v>
      </c>
      <c r="D40" s="5"/>
      <c r="F40" t="s">
        <v>59</v>
      </c>
      <c r="G40" t="s">
        <v>60</v>
      </c>
      <c r="H40" s="5">
        <v>2821.1009174311926</v>
      </c>
    </row>
    <row r="41" spans="1:8">
      <c r="A41" t="s">
        <v>21</v>
      </c>
      <c r="B41" t="s">
        <v>22</v>
      </c>
      <c r="C41" s="5">
        <v>63888.888888888891</v>
      </c>
      <c r="D41" s="5"/>
      <c r="F41" t="s">
        <v>61</v>
      </c>
      <c r="G41" t="s">
        <v>62</v>
      </c>
      <c r="H41" s="5">
        <v>2355.3719008264461</v>
      </c>
    </row>
    <row r="42" spans="1:8">
      <c r="A42" t="s">
        <v>23</v>
      </c>
      <c r="B42" t="s">
        <v>24</v>
      </c>
      <c r="C42" s="5">
        <v>52777.777777777781</v>
      </c>
      <c r="D42" s="5"/>
      <c r="F42" t="s">
        <v>63</v>
      </c>
      <c r="G42" t="s">
        <v>64</v>
      </c>
      <c r="H42" s="5">
        <v>2028.9855072463768</v>
      </c>
    </row>
    <row r="43" spans="1:8">
      <c r="C43" s="5"/>
      <c r="D43" s="5"/>
      <c r="H43" s="5"/>
    </row>
    <row r="45" spans="1:8">
      <c r="A45" t="s">
        <v>65</v>
      </c>
    </row>
    <row r="46" spans="1:8">
      <c r="A46" t="s">
        <v>66</v>
      </c>
    </row>
    <row r="47" spans="1:8">
      <c r="A47" t="s">
        <v>67</v>
      </c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DATOS</vt:lpstr>
      <vt:lpstr>ANÁLISIS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Peña López</dc:creator>
  <cp:lastModifiedBy>Javier Peña López</cp:lastModifiedBy>
  <dcterms:created xsi:type="dcterms:W3CDTF">2014-11-28T17:50:01Z</dcterms:created>
  <dcterms:modified xsi:type="dcterms:W3CDTF">2014-11-28T17:51:56Z</dcterms:modified>
</cp:coreProperties>
</file>